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<sst xmlns="http://schemas.openxmlformats.org/spreadsheetml/2006/main" count="39" uniqueCount="39">
  <si>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</si>
  <si>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0GE030</t>
  </si>
  <si>
    <t xml:space="preserve">m³</t>
  </si>
  <si>
    <t xml:space="preserve">Sondeo arqueológico.</t>
  </si>
  <si>
    <r>
      <rPr>
        <sz val="8.25"/>
        <color rgb="FF000000"/>
        <rFont val="Arial"/>
        <family val="2"/>
      </rPr>
      <t xml:space="preserve">Sondeo arqueológico de 1x1x1 m, en el terreno, donde se va a realizar un estudio arqueológico, con un grado de complejidad medio, con medios mecánicos, mediante la excavación por niveles naturales o artificiales según método arqueológico.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</si>
  <si>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</si>
  <si>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</si>
  <si>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</si>
  <si>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</si>
  <si>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</si>
  <si>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</si>
  <si>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</si>
  <si>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mt51arq010</t>
  </si>
  <si>
    <t xml:space="preserve">Ud</t>
  </si>
  <si>
    <t xml:space="preserve">Material fungible para trabajos de arqueología.</t>
  </si>
  <si>
    <t xml:space="preserve">mt51arq020</t>
  </si>
  <si>
    <t xml:space="preserve">Ud</t>
  </si>
  <si>
    <t xml:space="preserve">Material y utillaje para trabajos de arqueología.</t>
  </si>
  <si>
    <t xml:space="preserve">Subtotal materiales:</t>
  </si>
  <si>
    <t xml:space="preserve">Equipo</t>
  </si>
  <si>
    <t xml:space="preserve">mq01exn010k</t>
  </si>
  <si>
    <t xml:space="preserve">h</t>
  </si>
  <si>
    <t xml:space="preserve">Miniretroexcavadora sobre neumáticos, de 43,8 kW.</t>
  </si>
  <si>
    <t xml:space="preserve">Subtotal equipo:</t>
  </si>
  <si>
    <t xml:space="preserve">Mano de obra</t>
  </si>
  <si>
    <t xml:space="preserve">mo000</t>
  </si>
  <si>
    <t xml:space="preserve">h</t>
  </si>
  <si>
    <t xml:space="preserve">arqueólogo.</t>
  </si>
  <si>
    <t xml:space="preserve">mo057</t>
  </si>
  <si>
    <t xml:space="preserve">h</t>
  </si>
  <si>
    <t xml:space="preserve">Ayudante arqueólogo.</t>
  </si>
  <si>
    <t xml:space="preserve">mo112</t>
  </si>
  <si>
    <t xml:space="preserve">h</t>
  </si>
  <si>
    <t xml:space="preserve">Ayudante entendido.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</si>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</sst>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2.89" customWidth="1"/>
    <col min="4" max="4" width="11.90" customWidth="1"/>
    <col min="5" max="5" width="48.28" customWidth="1"/>
    <col min="6" max="6" width="14.45" customWidth="1"/>
    <col min="7" max="7" width="20.06" customWidth="1"/>
    <col min="8" max="8" width="16.8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0.009</v>
      </c>
      <c r="G10" s="12">
        <v>1.52469e+006</v>
      </c>
      <c r="H10" s="12">
        <f ca="1">ROUND(INDIRECT(ADDRESS(ROW()+(0), COLUMN()+(-2), 1))*INDIRECT(ADDRESS(ROW()+(0), COLUMN()+(-1), 1)), 2)</f>
        <v>13722.2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0.004</v>
      </c>
      <c r="G11" s="14">
        <v>2.19175e+006</v>
      </c>
      <c r="H11" s="14">
        <f ca="1">ROUND(INDIRECT(ADDRESS(ROW()+(0), COLUMN()+(-2), 1))*INDIRECT(ADDRESS(ROW()+(0), COLUMN()+(-1), 1)), 2)</f>
        <v>8766.98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22489.2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3">
        <v>0.58</v>
      </c>
      <c r="G14" s="14">
        <v>91346.2</v>
      </c>
      <c r="H14" s="14">
        <f ca="1">ROUND(INDIRECT(ADDRESS(ROW()+(0), COLUMN()+(-2), 1))*INDIRECT(ADDRESS(ROW()+(0), COLUMN()+(-1), 1)), 2)</f>
        <v>52980.8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52980.8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"/>
      <c r="D17" s="10" t="s">
        <v>26</v>
      </c>
      <c r="E17" s="1" t="s">
        <v>27</v>
      </c>
      <c r="F17" s="11">
        <v>0.672</v>
      </c>
      <c r="G17" s="12">
        <v>17149.8</v>
      </c>
      <c r="H17" s="12">
        <f ca="1">ROUND(INDIRECT(ADDRESS(ROW()+(0), COLUMN()+(-2), 1))*INDIRECT(ADDRESS(ROW()+(0), COLUMN()+(-1), 1)), 2)</f>
        <v>11524.7</v>
      </c>
    </row>
    <row r="18" spans="1:8" ht="13.50" thickBot="1" customHeight="1">
      <c r="A18" s="1" t="s">
        <v>28</v>
      </c>
      <c r="B18" s="1"/>
      <c r="C18" s="1"/>
      <c r="D18" s="10" t="s">
        <v>29</v>
      </c>
      <c r="E18" s="1" t="s">
        <v>30</v>
      </c>
      <c r="F18" s="11">
        <v>0.672</v>
      </c>
      <c r="G18" s="12">
        <v>12562.5</v>
      </c>
      <c r="H18" s="12">
        <f ca="1">ROUND(INDIRECT(ADDRESS(ROW()+(0), COLUMN()+(-2), 1))*INDIRECT(ADDRESS(ROW()+(0), COLUMN()+(-1), 1)), 2)</f>
        <v>8442.01</v>
      </c>
    </row>
    <row r="19" spans="1:8" ht="13.50" thickBot="1" customHeight="1">
      <c r="A19" s="1" t="s">
        <v>31</v>
      </c>
      <c r="B19" s="1"/>
      <c r="C19" s="1"/>
      <c r="D19" s="10" t="s">
        <v>32</v>
      </c>
      <c r="E19" s="1" t="s">
        <v>33</v>
      </c>
      <c r="F19" s="13">
        <v>0.672</v>
      </c>
      <c r="G19" s="14">
        <v>10101.5</v>
      </c>
      <c r="H19" s="14">
        <f ca="1">ROUND(INDIRECT(ADDRESS(ROW()+(0), COLUMN()+(-2), 1))*INDIRECT(ADDRESS(ROW()+(0), COLUMN()+(-1), 1)), 2)</f>
        <v>6788.23</v>
      </c>
    </row>
    <row r="20" spans="1:8" ht="13.50" thickBot="1" customHeight="1">
      <c r="A20" s="15"/>
      <c r="B20" s="15"/>
      <c r="C20" s="15"/>
      <c r="D20" s="15"/>
      <c r="E20" s="15"/>
      <c r="F20" s="9" t="s">
        <v>34</v>
      </c>
      <c r="G20" s="9"/>
      <c r="H20" s="17">
        <f ca="1">ROUND(SUM(INDIRECT(ADDRESS(ROW()+(-1), COLUMN()+(0), 1)),INDIRECT(ADDRESS(ROW()+(-2), COLUMN()+(0), 1)),INDIRECT(ADDRESS(ROW()+(-3), COLUMN()+(0), 1))), 2)</f>
        <v>26754.9</v>
      </c>
    </row>
    <row r="21" spans="1:8" ht="13.50" thickBot="1" customHeight="1">
      <c r="A21" s="15">
        <v>4</v>
      </c>
      <c r="B21" s="15"/>
      <c r="C21" s="15"/>
      <c r="D21" s="15"/>
      <c r="E21" s="18" t="s">
        <v>35</v>
      </c>
      <c r="F21" s="18"/>
      <c r="G21" s="15"/>
      <c r="H21" s="15"/>
    </row>
    <row r="22" spans="1:8" ht="13.50" thickBot="1" customHeight="1">
      <c r="A22" s="19"/>
      <c r="B22" s="19"/>
      <c r="C22" s="19"/>
      <c r="D22" s="20" t="s">
        <v>36</v>
      </c>
      <c r="E22" s="19" t="s">
        <v>37</v>
      </c>
      <c r="F22" s="13">
        <v>2</v>
      </c>
      <c r="G22" s="14">
        <f ca="1">ROUND(SUM(INDIRECT(ADDRESS(ROW()+(-2), COLUMN()+(1), 1)),INDIRECT(ADDRESS(ROW()+(-7), COLUMN()+(1), 1)),INDIRECT(ADDRESS(ROW()+(-10), COLUMN()+(1), 1))), 2)</f>
        <v>102225</v>
      </c>
      <c r="H22" s="14">
        <f ca="1">ROUND(INDIRECT(ADDRESS(ROW()+(0), COLUMN()+(-2), 1))*INDIRECT(ADDRESS(ROW()+(0), COLUMN()+(-1), 1))/100, 2)</f>
        <v>2044.5</v>
      </c>
    </row>
    <row r="23" spans="1:8" ht="13.50" thickBot="1" customHeight="1">
      <c r="A23" s="8"/>
      <c r="B23" s="8"/>
      <c r="C23" s="8"/>
      <c r="D23" s="8"/>
      <c r="E23" s="8"/>
      <c r="F23" s="21" t="s">
        <v>38</v>
      </c>
      <c r="G23" s="21"/>
      <c r="H23" s="22">
        <f ca="1">ROUND(SUM(INDIRECT(ADDRESS(ROW()+(-1), COLUMN()+(0), 1)),INDIRECT(ADDRESS(ROW()+(-3), COLUMN()+(0), 1)),INDIRECT(ADDRESS(ROW()+(-8), COLUMN()+(0), 1)),INDIRECT(ADDRESS(ROW()+(-11), COLUMN()+(0), 1))), 2)</f>
        <v>104269</v>
      </c>
    </row>
  </sheetData>
  <mergeCells count="27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  <mergeCell ref="A16:C16"/>
    <mergeCell ref="E16:F16"/>
    <mergeCell ref="A17:C17"/>
    <mergeCell ref="A18:C18"/>
    <mergeCell ref="A19:C19"/>
    <mergeCell ref="A20:C20"/>
    <mergeCell ref="F20:G20"/>
    <mergeCell ref="A21:C21"/>
    <mergeCell ref="E21:F21"/>
    <mergeCell ref="A22:C22"/>
    <mergeCell ref="A23:C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